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Z Zlín přílohy\"/>
    </mc:Choice>
  </mc:AlternateContent>
  <xr:revisionPtr revIDLastSave="0" documentId="13_ncr:1_{61AE08BF-E67B-4EA8-84CB-F0CA59386914}" xr6:coauthVersionLast="47" xr6:coauthVersionMax="47" xr10:uidLastSave="{00000000-0000-0000-0000-000000000000}"/>
  <bookViews>
    <workbookView xWindow="28680" yWindow="-120" windowWidth="29040" windowHeight="15840" activeTab="1" xr2:uid="{5E37254D-D532-4BF1-B90C-F75C6A784149}"/>
  </bookViews>
  <sheets>
    <sheet name="rychlost" sheetId="1" r:id="rId1"/>
    <sheet name="jízdní dob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2" l="1"/>
  <c r="E36" i="2"/>
  <c r="E35" i="2" l="1"/>
  <c r="E34" i="2"/>
  <c r="I34" i="2"/>
  <c r="I33" i="2"/>
  <c r="E33" i="2"/>
  <c r="I31" i="2" l="1"/>
  <c r="E31" i="2"/>
  <c r="I30" i="2"/>
  <c r="E30" i="2"/>
  <c r="I29" i="2"/>
  <c r="E29" i="2"/>
  <c r="I14" i="2"/>
  <c r="E28" i="2"/>
  <c r="E26" i="2"/>
  <c r="E25" i="2"/>
  <c r="I22" i="2" l="1"/>
  <c r="I21" i="2"/>
  <c r="E22" i="2"/>
  <c r="E21" i="2"/>
  <c r="I20" i="2" l="1"/>
  <c r="E20" i="2"/>
  <c r="I19" i="2"/>
  <c r="I18" i="2"/>
  <c r="E19" i="2"/>
  <c r="E18" i="2"/>
  <c r="I16" i="2"/>
  <c r="E16" i="2"/>
  <c r="E14" i="2"/>
  <c r="I15" i="2"/>
  <c r="E15" i="2"/>
  <c r="E13" i="2"/>
  <c r="I13" i="2"/>
  <c r="E12" i="2"/>
  <c r="E11" i="2" l="1"/>
  <c r="I9" i="2"/>
  <c r="E9" i="2"/>
  <c r="I8" i="2"/>
  <c r="E8" i="2"/>
  <c r="I7" i="2"/>
  <c r="E7" i="2"/>
  <c r="I6" i="2"/>
  <c r="E6" i="2"/>
  <c r="E5" i="2"/>
  <c r="I5" i="2"/>
</calcChain>
</file>

<file path=xl/sharedStrings.xml><?xml version="1.0" encoding="utf-8"?>
<sst xmlns="http://schemas.openxmlformats.org/spreadsheetml/2006/main" count="42" uniqueCount="17">
  <si>
    <t>jízdní doba (min)</t>
  </si>
  <si>
    <t>prům. rychlost (km/h)</t>
  </si>
  <si>
    <t>směr A</t>
  </si>
  <si>
    <t>směr B</t>
  </si>
  <si>
    <t>střední doba stání v zastávkách (s)</t>
  </si>
  <si>
    <t>střední doba jízdy (s)</t>
  </si>
  <si>
    <t>na lince nejezdí spoje pro vyhodnocení</t>
  </si>
  <si>
    <t>střední zpoždění (s)</t>
  </si>
  <si>
    <t>jízdní doba dle JŘ (s)</t>
  </si>
  <si>
    <t>Statistika jízdní doby - pracovní dny 07.–25.09.2020, 7:00–18:00 hod.</t>
  </si>
  <si>
    <t>linka</t>
  </si>
  <si>
    <t>na lince jezdí pouze 1 spoj - nevyhodnoceno</t>
  </si>
  <si>
    <t>na lince jezdí pouze několik spojů - nevyhodnoceno</t>
  </si>
  <si>
    <t>33w</t>
  </si>
  <si>
    <t>okružní linka</t>
  </si>
  <si>
    <t>Průměrná rychlost dle JŘ - pracovní dny 07.–25.09.2020, 7:00–18:00 hod.</t>
  </si>
  <si>
    <t>33w spoje vedené přes zastávku Na Drahách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</si>
</sst>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 diagonalUp="1">
      <left/>
      <right/>
      <top/>
      <bottom/>
      <diagonal style="thin">
        <color auto="1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CF43C-D6D9-41DA-86FF-E20E5C13C717}">
  <dimension ref="A1:E33"/>
  <sheetViews>
    <sheetView workbookViewId="0">
      <selection activeCell="Q19" sqref="Q19"/>
    </sheetView>
  </sheetViews>
  <sheetFormatPr defaultRowHeight="15" x14ac:dyDescent="0.25"/>
  <cols>
    <col min="1" max="1" width="10.42578125" customWidth="1"/>
    <col min="2" max="2" width="15.85546875" bestFit="1" customWidth="1"/>
    <col min="3" max="3" width="20.5703125" bestFit="1" customWidth="1"/>
    <col min="4" max="4" width="15.85546875" bestFit="1" customWidth="1"/>
    <col min="5" max="5" width="20.5703125" bestFit="1" customWidth="1"/>
  </cols>
  <sheetData>
    <row r="1" spans="1:5" ht="18.75" x14ac:dyDescent="0.3">
      <c r="A1" s="23" t="s">
        <v>15</v>
      </c>
      <c r="B1" s="23"/>
      <c r="C1" s="23"/>
      <c r="D1" s="23"/>
      <c r="E1" s="23"/>
    </row>
    <row r="2" spans="1:5" x14ac:dyDescent="0.25">
      <c r="B2" s="22" t="s">
        <v>2</v>
      </c>
      <c r="C2" s="22"/>
      <c r="D2" s="22" t="s">
        <v>3</v>
      </c>
      <c r="E2" s="22"/>
    </row>
    <row r="3" spans="1:5" x14ac:dyDescent="0.25">
      <c r="A3" s="17" t="s">
        <v>10</v>
      </c>
      <c r="B3" s="12" t="s">
        <v>0</v>
      </c>
      <c r="C3" s="12" t="s">
        <v>1</v>
      </c>
      <c r="D3" s="12" t="s">
        <v>0</v>
      </c>
      <c r="E3" s="12" t="s">
        <v>1</v>
      </c>
    </row>
    <row r="4" spans="1:5" x14ac:dyDescent="0.25">
      <c r="A4">
        <v>1</v>
      </c>
      <c r="B4" s="1">
        <v>38</v>
      </c>
      <c r="C4" s="2">
        <v>23.09</v>
      </c>
      <c r="D4" s="1">
        <v>37</v>
      </c>
      <c r="E4" s="2">
        <v>23.02</v>
      </c>
    </row>
    <row r="5" spans="1:5" x14ac:dyDescent="0.25">
      <c r="A5">
        <v>2</v>
      </c>
      <c r="B5" s="1">
        <v>55</v>
      </c>
      <c r="C5" s="2">
        <v>21.29</v>
      </c>
      <c r="D5" s="1">
        <v>56</v>
      </c>
      <c r="E5" s="2">
        <v>20.65</v>
      </c>
    </row>
    <row r="6" spans="1:5" x14ac:dyDescent="0.25">
      <c r="A6">
        <v>3</v>
      </c>
      <c r="B6" s="1">
        <v>20</v>
      </c>
      <c r="C6" s="2">
        <v>20.98</v>
      </c>
      <c r="D6" s="1">
        <v>21</v>
      </c>
      <c r="E6" s="2">
        <v>19.03</v>
      </c>
    </row>
    <row r="7" spans="1:5" x14ac:dyDescent="0.25">
      <c r="A7">
        <v>4</v>
      </c>
      <c r="B7" s="1">
        <v>31</v>
      </c>
      <c r="C7" s="2">
        <v>20.239999999999998</v>
      </c>
      <c r="D7" s="1">
        <v>31</v>
      </c>
      <c r="E7" s="2">
        <v>22.59</v>
      </c>
    </row>
    <row r="8" spans="1:5" x14ac:dyDescent="0.25">
      <c r="A8">
        <v>5</v>
      </c>
      <c r="B8" s="1">
        <v>33</v>
      </c>
      <c r="C8" s="2">
        <v>21.25</v>
      </c>
      <c r="D8" s="1">
        <v>29</v>
      </c>
      <c r="E8" s="2">
        <v>21.62</v>
      </c>
    </row>
    <row r="9" spans="1:5" x14ac:dyDescent="0.25">
      <c r="A9">
        <v>6</v>
      </c>
      <c r="B9" s="1">
        <v>36</v>
      </c>
      <c r="C9" s="2">
        <v>23.93</v>
      </c>
      <c r="D9" s="1">
        <v>38</v>
      </c>
      <c r="E9" s="2">
        <v>22.58</v>
      </c>
    </row>
    <row r="10" spans="1:5" x14ac:dyDescent="0.25">
      <c r="A10">
        <v>7</v>
      </c>
      <c r="B10" s="1">
        <v>13</v>
      </c>
      <c r="C10" s="2">
        <v>21.05</v>
      </c>
      <c r="D10" s="1">
        <v>15</v>
      </c>
      <c r="E10" s="2">
        <v>18.399999999999999</v>
      </c>
    </row>
    <row r="11" spans="1:5" x14ac:dyDescent="0.25">
      <c r="A11">
        <v>8</v>
      </c>
      <c r="B11" s="1">
        <v>41</v>
      </c>
      <c r="C11" s="2">
        <v>20.170000000000002</v>
      </c>
      <c r="D11" s="3"/>
      <c r="E11" s="4"/>
    </row>
    <row r="12" spans="1:5" x14ac:dyDescent="0.25">
      <c r="A12">
        <v>9</v>
      </c>
      <c r="B12" s="1">
        <v>37</v>
      </c>
      <c r="C12" s="2">
        <v>20.079999999999998</v>
      </c>
      <c r="D12" s="3"/>
      <c r="E12" s="4"/>
    </row>
    <row r="13" spans="1:5" x14ac:dyDescent="0.25">
      <c r="A13">
        <v>10</v>
      </c>
      <c r="B13" s="1">
        <v>28</v>
      </c>
      <c r="C13" s="2">
        <v>22.6</v>
      </c>
      <c r="D13" s="1">
        <v>30</v>
      </c>
      <c r="E13" s="2">
        <v>21.85</v>
      </c>
    </row>
    <row r="14" spans="1:5" x14ac:dyDescent="0.25">
      <c r="A14">
        <v>11</v>
      </c>
      <c r="B14" s="1">
        <v>26</v>
      </c>
      <c r="C14" s="2">
        <v>21.18</v>
      </c>
      <c r="D14" s="1">
        <v>27</v>
      </c>
      <c r="E14" s="2">
        <v>20.21</v>
      </c>
    </row>
    <row r="15" spans="1:5" x14ac:dyDescent="0.25">
      <c r="A15">
        <v>12</v>
      </c>
      <c r="B15" s="1">
        <v>25</v>
      </c>
      <c r="C15" s="2">
        <v>20.13</v>
      </c>
      <c r="D15" s="1">
        <v>20</v>
      </c>
      <c r="E15" s="2">
        <v>22.59</v>
      </c>
    </row>
    <row r="16" spans="1:5" x14ac:dyDescent="0.25">
      <c r="A16">
        <v>13</v>
      </c>
      <c r="B16" s="1">
        <v>12</v>
      </c>
      <c r="C16" s="2">
        <v>16.16</v>
      </c>
      <c r="D16" s="1">
        <v>11</v>
      </c>
      <c r="E16" s="2">
        <v>15.55</v>
      </c>
    </row>
    <row r="17" spans="1:5" x14ac:dyDescent="0.25">
      <c r="A17">
        <v>14</v>
      </c>
      <c r="B17" s="1">
        <v>13</v>
      </c>
      <c r="C17" s="2">
        <v>18.600000000000001</v>
      </c>
      <c r="D17" s="1">
        <v>13</v>
      </c>
      <c r="E17" s="2">
        <v>18.97</v>
      </c>
    </row>
    <row r="18" spans="1:5" x14ac:dyDescent="0.25">
      <c r="A18">
        <v>31</v>
      </c>
      <c r="B18" s="1">
        <v>26</v>
      </c>
      <c r="C18" s="2">
        <v>22.02</v>
      </c>
      <c r="D18" s="1">
        <v>26</v>
      </c>
      <c r="E18" s="2">
        <v>22.53</v>
      </c>
    </row>
    <row r="19" spans="1:5" x14ac:dyDescent="0.25">
      <c r="A19">
        <v>32</v>
      </c>
      <c r="B19" s="1">
        <v>18</v>
      </c>
      <c r="C19" s="2">
        <v>25.47</v>
      </c>
      <c r="D19" s="1">
        <v>19</v>
      </c>
      <c r="E19" s="2">
        <v>24.95</v>
      </c>
    </row>
    <row r="20" spans="1:5" x14ac:dyDescent="0.25">
      <c r="A20">
        <v>33</v>
      </c>
      <c r="B20" s="1">
        <v>25</v>
      </c>
      <c r="C20" s="2">
        <v>20.27</v>
      </c>
      <c r="D20" s="1">
        <v>27</v>
      </c>
      <c r="E20" s="2">
        <v>18.510000000000002</v>
      </c>
    </row>
    <row r="21" spans="1:5" x14ac:dyDescent="0.25">
      <c r="A21">
        <v>35</v>
      </c>
      <c r="B21" s="1">
        <v>26</v>
      </c>
      <c r="C21" s="2">
        <v>27.68</v>
      </c>
      <c r="D21" s="1">
        <v>28</v>
      </c>
      <c r="E21" s="2">
        <v>26.34</v>
      </c>
    </row>
    <row r="22" spans="1:5" x14ac:dyDescent="0.25">
      <c r="A22">
        <v>36</v>
      </c>
      <c r="B22" s="1">
        <v>32</v>
      </c>
      <c r="C22" s="2">
        <v>26.48</v>
      </c>
      <c r="D22" s="1">
        <v>33</v>
      </c>
      <c r="E22" s="2">
        <v>25.85</v>
      </c>
    </row>
    <row r="23" spans="1:5" x14ac:dyDescent="0.25">
      <c r="A23">
        <v>38</v>
      </c>
      <c r="B23" s="1">
        <v>34</v>
      </c>
      <c r="C23" s="2">
        <v>20.2</v>
      </c>
      <c r="D23" s="3"/>
      <c r="E23" s="4"/>
    </row>
    <row r="24" spans="1:5" x14ac:dyDescent="0.25">
      <c r="A24">
        <v>46</v>
      </c>
      <c r="B24" s="1">
        <v>21</v>
      </c>
      <c r="C24" s="2">
        <v>31.27</v>
      </c>
      <c r="D24" s="3"/>
      <c r="E24" s="4"/>
    </row>
    <row r="25" spans="1:5" x14ac:dyDescent="0.25">
      <c r="A25">
        <v>47</v>
      </c>
      <c r="B25" s="1">
        <v>20</v>
      </c>
      <c r="C25" s="2">
        <v>35.14</v>
      </c>
      <c r="D25" s="3"/>
      <c r="E25" s="4"/>
    </row>
    <row r="26" spans="1:5" x14ac:dyDescent="0.25">
      <c r="A26">
        <v>51</v>
      </c>
      <c r="B26" s="1">
        <v>17</v>
      </c>
      <c r="C26" s="2">
        <v>19.600000000000001</v>
      </c>
      <c r="D26" s="3"/>
      <c r="E26" s="4"/>
    </row>
    <row r="27" spans="1:5" x14ac:dyDescent="0.25">
      <c r="A27">
        <v>52</v>
      </c>
      <c r="B27" s="1">
        <v>12</v>
      </c>
      <c r="C27" s="2">
        <v>29.48</v>
      </c>
      <c r="D27" s="1">
        <v>13</v>
      </c>
      <c r="E27" s="2">
        <v>26.06</v>
      </c>
    </row>
    <row r="28" spans="1:5" x14ac:dyDescent="0.25">
      <c r="A28">
        <v>53</v>
      </c>
      <c r="B28" s="1">
        <v>25</v>
      </c>
      <c r="C28" s="2">
        <v>19.190000000000001</v>
      </c>
      <c r="D28" s="1">
        <v>14</v>
      </c>
      <c r="E28" s="2">
        <v>22.6</v>
      </c>
    </row>
    <row r="29" spans="1:5" x14ac:dyDescent="0.25">
      <c r="A29">
        <v>55</v>
      </c>
      <c r="B29" s="1">
        <v>14</v>
      </c>
      <c r="C29" s="2">
        <v>20.18</v>
      </c>
      <c r="D29" s="1">
        <v>12</v>
      </c>
      <c r="E29" s="2">
        <v>23.35</v>
      </c>
    </row>
    <row r="30" spans="1:5" x14ac:dyDescent="0.25">
      <c r="A30">
        <v>70</v>
      </c>
      <c r="B30" s="1">
        <v>31</v>
      </c>
      <c r="C30" s="2">
        <v>24.77</v>
      </c>
      <c r="D30" s="1">
        <v>43</v>
      </c>
      <c r="E30" s="2">
        <v>24.65</v>
      </c>
    </row>
    <row r="31" spans="1:5" x14ac:dyDescent="0.25">
      <c r="A31">
        <v>90</v>
      </c>
      <c r="B31" s="1">
        <v>29</v>
      </c>
      <c r="C31" s="2">
        <v>19.420000000000002</v>
      </c>
      <c r="D31" s="1">
        <v>30</v>
      </c>
      <c r="E31" s="2">
        <v>20.37</v>
      </c>
    </row>
    <row r="32" spans="1:5" x14ac:dyDescent="0.25">
      <c r="A32">
        <v>91</v>
      </c>
      <c r="B32" s="1">
        <v>20</v>
      </c>
      <c r="C32" s="2">
        <v>22.28</v>
      </c>
      <c r="D32" s="1">
        <v>20</v>
      </c>
      <c r="E32" s="2">
        <v>24.12</v>
      </c>
    </row>
    <row r="33" spans="1:5" x14ac:dyDescent="0.25">
      <c r="A33">
        <v>92</v>
      </c>
      <c r="B33" s="1">
        <v>16</v>
      </c>
      <c r="C33" s="2">
        <v>19.34</v>
      </c>
      <c r="D33" s="1">
        <v>7</v>
      </c>
      <c r="E33" s="2">
        <v>24.69</v>
      </c>
    </row>
  </sheetData>
  <mergeCells count="3">
    <mergeCell ref="B2:C2"/>
    <mergeCell ref="D2:E2"/>
    <mergeCell ref="A1:E1"/>
  </mergeCells>
  <conditionalFormatting sqref="B4:E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3AA9D-20F7-4638-A276-A5D4815005FC}">
  <dimension ref="A1:I41"/>
  <sheetViews>
    <sheetView tabSelected="1" workbookViewId="0">
      <selection activeCell="B42" sqref="B42"/>
    </sheetView>
  </sheetViews>
  <sheetFormatPr defaultRowHeight="15" x14ac:dyDescent="0.25"/>
  <cols>
    <col min="2" max="2" width="12.28515625" customWidth="1"/>
    <col min="3" max="3" width="16.7109375" customWidth="1"/>
    <col min="4" max="6" width="12.28515625" customWidth="1"/>
    <col min="7" max="7" width="16.7109375" customWidth="1"/>
    <col min="8" max="9" width="11.28515625" customWidth="1"/>
  </cols>
  <sheetData>
    <row r="1" spans="1:9" ht="18.75" x14ac:dyDescent="0.3">
      <c r="A1" s="23" t="s">
        <v>9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7"/>
      <c r="B2" s="25" t="s">
        <v>2</v>
      </c>
      <c r="C2" s="25"/>
      <c r="D2" s="25"/>
      <c r="E2" s="26"/>
      <c r="F2" s="24" t="s">
        <v>3</v>
      </c>
      <c r="G2" s="25"/>
      <c r="H2" s="25"/>
      <c r="I2" s="26"/>
    </row>
    <row r="3" spans="1:9" ht="30.75" customHeight="1" x14ac:dyDescent="0.25">
      <c r="A3" s="18" t="s">
        <v>10</v>
      </c>
      <c r="B3" s="19" t="s">
        <v>5</v>
      </c>
      <c r="C3" s="19" t="s">
        <v>4</v>
      </c>
      <c r="D3" s="19" t="s">
        <v>7</v>
      </c>
      <c r="E3" s="20" t="s">
        <v>8</v>
      </c>
      <c r="F3" s="21" t="s">
        <v>5</v>
      </c>
      <c r="G3" s="19" t="s">
        <v>4</v>
      </c>
      <c r="H3" s="19" t="s">
        <v>7</v>
      </c>
      <c r="I3" s="20" t="s">
        <v>8</v>
      </c>
    </row>
    <row r="4" spans="1:9" x14ac:dyDescent="0.25">
      <c r="A4" s="7">
        <v>1</v>
      </c>
      <c r="B4" s="25" t="s">
        <v>6</v>
      </c>
      <c r="C4" s="25"/>
      <c r="D4" s="25"/>
      <c r="E4" s="26"/>
      <c r="F4" s="24" t="s">
        <v>6</v>
      </c>
      <c r="G4" s="25"/>
      <c r="H4" s="25"/>
      <c r="I4" s="26"/>
    </row>
    <row r="5" spans="1:9" x14ac:dyDescent="0.25">
      <c r="A5" s="7">
        <v>2</v>
      </c>
      <c r="B5" s="5">
        <v>2055</v>
      </c>
      <c r="C5" s="5">
        <v>402</v>
      </c>
      <c r="D5" s="5">
        <v>97</v>
      </c>
      <c r="E5" s="6">
        <f>40*60</f>
        <v>2400</v>
      </c>
      <c r="F5" s="8">
        <v>2127</v>
      </c>
      <c r="G5" s="5">
        <v>404</v>
      </c>
      <c r="H5" s="5">
        <v>147</v>
      </c>
      <c r="I5" s="6">
        <f>41*60</f>
        <v>2460</v>
      </c>
    </row>
    <row r="6" spans="1:9" x14ac:dyDescent="0.25">
      <c r="A6" s="7">
        <v>3</v>
      </c>
      <c r="B6" s="5">
        <v>1117</v>
      </c>
      <c r="C6" s="5">
        <v>161</v>
      </c>
      <c r="D6" s="5">
        <v>142</v>
      </c>
      <c r="E6" s="6">
        <f>20*60</f>
        <v>1200</v>
      </c>
      <c r="F6" s="8">
        <v>1031</v>
      </c>
      <c r="G6" s="5">
        <v>228</v>
      </c>
      <c r="H6" s="5">
        <v>100</v>
      </c>
      <c r="I6" s="6">
        <f>21*60</f>
        <v>1260</v>
      </c>
    </row>
    <row r="7" spans="1:9" x14ac:dyDescent="0.25">
      <c r="A7" s="7">
        <v>4</v>
      </c>
      <c r="B7" s="5">
        <v>1470</v>
      </c>
      <c r="C7" s="5">
        <v>324</v>
      </c>
      <c r="D7" s="5">
        <v>73</v>
      </c>
      <c r="E7" s="6">
        <f>31*60</f>
        <v>1860</v>
      </c>
      <c r="F7" s="8">
        <v>1627</v>
      </c>
      <c r="G7" s="5">
        <v>334</v>
      </c>
      <c r="H7" s="5">
        <v>134</v>
      </c>
      <c r="I7" s="6">
        <f>31*60</f>
        <v>1860</v>
      </c>
    </row>
    <row r="8" spans="1:9" x14ac:dyDescent="0.25">
      <c r="A8" s="7">
        <v>5</v>
      </c>
      <c r="B8" s="5">
        <v>1631</v>
      </c>
      <c r="C8" s="5">
        <v>331</v>
      </c>
      <c r="D8" s="5">
        <v>83</v>
      </c>
      <c r="E8" s="6">
        <f>33*60</f>
        <v>1980</v>
      </c>
      <c r="F8" s="8">
        <v>1490</v>
      </c>
      <c r="G8" s="5">
        <v>303</v>
      </c>
      <c r="H8" s="5">
        <v>118</v>
      </c>
      <c r="I8" s="6">
        <f>29*60</f>
        <v>1740</v>
      </c>
    </row>
    <row r="9" spans="1:9" x14ac:dyDescent="0.25">
      <c r="A9" s="7">
        <v>6</v>
      </c>
      <c r="B9" s="5">
        <v>1868</v>
      </c>
      <c r="C9" s="5">
        <v>355</v>
      </c>
      <c r="D9" s="5">
        <v>89</v>
      </c>
      <c r="E9" s="6">
        <f>36*60</f>
        <v>2160</v>
      </c>
      <c r="F9" s="8">
        <v>1950</v>
      </c>
      <c r="G9" s="5">
        <v>385</v>
      </c>
      <c r="H9" s="5">
        <v>122</v>
      </c>
      <c r="I9" s="6">
        <f>38*60</f>
        <v>2280</v>
      </c>
    </row>
    <row r="10" spans="1:9" x14ac:dyDescent="0.25">
      <c r="A10" s="7">
        <v>7</v>
      </c>
      <c r="B10" s="25" t="s">
        <v>6</v>
      </c>
      <c r="C10" s="25"/>
      <c r="D10" s="25"/>
      <c r="E10" s="26"/>
      <c r="F10" s="24" t="s">
        <v>11</v>
      </c>
      <c r="G10" s="25"/>
      <c r="H10" s="25"/>
      <c r="I10" s="26"/>
    </row>
    <row r="11" spans="1:9" x14ac:dyDescent="0.25">
      <c r="A11" s="7">
        <v>8</v>
      </c>
      <c r="B11" s="5">
        <v>2135</v>
      </c>
      <c r="C11" s="5">
        <v>440</v>
      </c>
      <c r="D11" s="5">
        <v>153</v>
      </c>
      <c r="E11" s="6">
        <f>41*60</f>
        <v>2460</v>
      </c>
      <c r="F11" s="24" t="s">
        <v>14</v>
      </c>
      <c r="G11" s="25"/>
      <c r="H11" s="25"/>
      <c r="I11" s="26"/>
    </row>
    <row r="12" spans="1:9" x14ac:dyDescent="0.25">
      <c r="A12" s="7">
        <v>9</v>
      </c>
      <c r="B12" s="5">
        <v>1917</v>
      </c>
      <c r="C12" s="5">
        <v>400</v>
      </c>
      <c r="D12" s="5">
        <v>74</v>
      </c>
      <c r="E12" s="6">
        <f>37*60</f>
        <v>2220</v>
      </c>
      <c r="F12" s="24" t="s">
        <v>14</v>
      </c>
      <c r="G12" s="25"/>
      <c r="H12" s="25"/>
      <c r="I12" s="26"/>
    </row>
    <row r="13" spans="1:9" x14ac:dyDescent="0.25">
      <c r="A13" s="7">
        <v>10</v>
      </c>
      <c r="B13" s="5">
        <v>1484</v>
      </c>
      <c r="C13" s="5">
        <v>253</v>
      </c>
      <c r="D13" s="5">
        <v>56</v>
      </c>
      <c r="E13" s="6">
        <f>28*60</f>
        <v>1680</v>
      </c>
      <c r="F13" s="8">
        <v>1547</v>
      </c>
      <c r="G13" s="5">
        <v>316</v>
      </c>
      <c r="H13" s="5">
        <v>87</v>
      </c>
      <c r="I13" s="6">
        <f>30*60</f>
        <v>1800</v>
      </c>
    </row>
    <row r="14" spans="1:9" x14ac:dyDescent="0.25">
      <c r="A14" s="7">
        <v>11</v>
      </c>
      <c r="B14" s="5">
        <v>1055</v>
      </c>
      <c r="C14" s="5">
        <v>230</v>
      </c>
      <c r="D14" s="5">
        <v>61</v>
      </c>
      <c r="E14" s="6">
        <f>21*60</f>
        <v>1260</v>
      </c>
      <c r="F14" s="8">
        <v>940</v>
      </c>
      <c r="G14" s="5">
        <v>168</v>
      </c>
      <c r="H14" s="5">
        <v>68</v>
      </c>
      <c r="I14" s="6">
        <f>19*60</f>
        <v>1140</v>
      </c>
    </row>
    <row r="15" spans="1:9" x14ac:dyDescent="0.25">
      <c r="A15" s="7">
        <v>12</v>
      </c>
      <c r="B15" s="5">
        <v>1022</v>
      </c>
      <c r="C15" s="5">
        <v>227</v>
      </c>
      <c r="D15" s="5">
        <v>70</v>
      </c>
      <c r="E15" s="6">
        <f>21*60</f>
        <v>1260</v>
      </c>
      <c r="F15" s="8">
        <v>890</v>
      </c>
      <c r="G15" s="5">
        <v>181</v>
      </c>
      <c r="H15" s="5">
        <v>135</v>
      </c>
      <c r="I15" s="6">
        <f>17*60</f>
        <v>1020</v>
      </c>
    </row>
    <row r="16" spans="1:9" x14ac:dyDescent="0.25">
      <c r="A16" s="7">
        <v>13</v>
      </c>
      <c r="B16" s="5">
        <v>653</v>
      </c>
      <c r="C16" s="5">
        <v>88</v>
      </c>
      <c r="D16" s="5">
        <v>67</v>
      </c>
      <c r="E16" s="6">
        <f>12*60</f>
        <v>720</v>
      </c>
      <c r="F16" s="8">
        <v>527</v>
      </c>
      <c r="G16" s="5">
        <v>114</v>
      </c>
      <c r="H16" s="5">
        <v>68</v>
      </c>
      <c r="I16" s="6">
        <f>11*60</f>
        <v>660</v>
      </c>
    </row>
    <row r="17" spans="1:9" x14ac:dyDescent="0.25">
      <c r="A17" s="7">
        <v>14</v>
      </c>
      <c r="B17" s="24" t="s">
        <v>12</v>
      </c>
      <c r="C17" s="25"/>
      <c r="D17" s="25"/>
      <c r="E17" s="26"/>
      <c r="F17" s="24" t="s">
        <v>12</v>
      </c>
      <c r="G17" s="25"/>
      <c r="H17" s="25"/>
      <c r="I17" s="26"/>
    </row>
    <row r="18" spans="1:9" x14ac:dyDescent="0.25">
      <c r="A18" s="7">
        <v>31</v>
      </c>
      <c r="B18" s="5">
        <v>1196</v>
      </c>
      <c r="C18" s="5">
        <v>214</v>
      </c>
      <c r="D18" s="5">
        <v>131</v>
      </c>
      <c r="E18" s="6">
        <f>23*60</f>
        <v>1380</v>
      </c>
      <c r="F18" s="8">
        <v>1367</v>
      </c>
      <c r="G18" s="5">
        <v>202</v>
      </c>
      <c r="H18" s="5">
        <v>113</v>
      </c>
      <c r="I18" s="6">
        <f>26*60</f>
        <v>1560</v>
      </c>
    </row>
    <row r="19" spans="1:9" x14ac:dyDescent="0.25">
      <c r="A19" s="7">
        <v>31</v>
      </c>
      <c r="B19" s="5">
        <v>1314</v>
      </c>
      <c r="C19" s="5">
        <v>249</v>
      </c>
      <c r="D19" s="5">
        <v>116</v>
      </c>
      <c r="E19" s="6">
        <f>26*60</f>
        <v>1560</v>
      </c>
      <c r="F19" s="8">
        <v>1254</v>
      </c>
      <c r="G19" s="5">
        <v>197</v>
      </c>
      <c r="H19" s="5">
        <v>163</v>
      </c>
      <c r="I19" s="6">
        <f>23*60</f>
        <v>1380</v>
      </c>
    </row>
    <row r="20" spans="1:9" x14ac:dyDescent="0.25">
      <c r="A20" s="7">
        <v>32</v>
      </c>
      <c r="B20" s="5">
        <v>951</v>
      </c>
      <c r="C20" s="5">
        <v>137</v>
      </c>
      <c r="D20" s="5">
        <v>87</v>
      </c>
      <c r="E20" s="6">
        <f>18*60</f>
        <v>1080</v>
      </c>
      <c r="F20" s="8">
        <v>1078</v>
      </c>
      <c r="G20" s="5">
        <v>137</v>
      </c>
      <c r="H20" s="5">
        <v>135</v>
      </c>
      <c r="I20" s="6">
        <f>19*60</f>
        <v>1140</v>
      </c>
    </row>
    <row r="21" spans="1:9" x14ac:dyDescent="0.25">
      <c r="A21" s="16" t="s">
        <v>13</v>
      </c>
      <c r="B21" s="5">
        <v>1314</v>
      </c>
      <c r="C21" s="5">
        <v>237</v>
      </c>
      <c r="D21" s="5">
        <v>130</v>
      </c>
      <c r="E21" s="6">
        <f>25*60</f>
        <v>1500</v>
      </c>
      <c r="F21" s="8">
        <v>1362</v>
      </c>
      <c r="G21" s="5">
        <v>239</v>
      </c>
      <c r="H21" s="5">
        <v>48</v>
      </c>
      <c r="I21" s="6">
        <f>27*60</f>
        <v>1620</v>
      </c>
    </row>
    <row r="22" spans="1:9" x14ac:dyDescent="0.25">
      <c r="A22" s="7">
        <v>33</v>
      </c>
      <c r="B22" s="10">
        <v>1196</v>
      </c>
      <c r="C22" s="10">
        <v>187</v>
      </c>
      <c r="D22" s="10">
        <v>192</v>
      </c>
      <c r="E22" s="11">
        <f>21*60</f>
        <v>1260</v>
      </c>
      <c r="F22" s="9">
        <v>1129</v>
      </c>
      <c r="G22" s="10">
        <v>181</v>
      </c>
      <c r="H22" s="10">
        <v>73</v>
      </c>
      <c r="I22" s="11">
        <f>22*60</f>
        <v>1320</v>
      </c>
    </row>
    <row r="23" spans="1:9" x14ac:dyDescent="0.25">
      <c r="A23" s="7">
        <v>35</v>
      </c>
      <c r="B23" s="24" t="s">
        <v>12</v>
      </c>
      <c r="C23" s="25"/>
      <c r="D23" s="25"/>
      <c r="E23" s="26"/>
      <c r="F23" s="24" t="s">
        <v>12</v>
      </c>
      <c r="G23" s="25"/>
      <c r="H23" s="25"/>
      <c r="I23" s="26"/>
    </row>
    <row r="24" spans="1:9" x14ac:dyDescent="0.25">
      <c r="A24" s="7">
        <v>36</v>
      </c>
      <c r="B24" s="24" t="s">
        <v>12</v>
      </c>
      <c r="C24" s="25"/>
      <c r="D24" s="25"/>
      <c r="E24" s="26"/>
      <c r="F24" s="24" t="s">
        <v>12</v>
      </c>
      <c r="G24" s="25"/>
      <c r="H24" s="25"/>
      <c r="I24" s="26"/>
    </row>
    <row r="25" spans="1:9" x14ac:dyDescent="0.25">
      <c r="A25" s="7">
        <v>38</v>
      </c>
      <c r="B25" s="5">
        <v>1377</v>
      </c>
      <c r="C25" s="5">
        <v>211</v>
      </c>
      <c r="D25" s="5">
        <v>148</v>
      </c>
      <c r="E25" s="6">
        <f>25*60</f>
        <v>1500</v>
      </c>
      <c r="F25" s="24" t="s">
        <v>14</v>
      </c>
      <c r="G25" s="25"/>
      <c r="H25" s="25"/>
      <c r="I25" s="26"/>
    </row>
    <row r="26" spans="1:9" x14ac:dyDescent="0.25">
      <c r="A26" s="7">
        <v>46</v>
      </c>
      <c r="B26" s="5">
        <v>1134</v>
      </c>
      <c r="C26" s="5">
        <v>136</v>
      </c>
      <c r="D26" s="5">
        <v>66</v>
      </c>
      <c r="E26" s="6">
        <f>21*60</f>
        <v>1260</v>
      </c>
      <c r="F26" s="24" t="s">
        <v>14</v>
      </c>
      <c r="G26" s="25"/>
      <c r="H26" s="25"/>
      <c r="I26" s="26"/>
    </row>
    <row r="27" spans="1:9" x14ac:dyDescent="0.25">
      <c r="A27" s="7">
        <v>47</v>
      </c>
      <c r="B27" s="25" t="s">
        <v>6</v>
      </c>
      <c r="C27" s="25"/>
      <c r="D27" s="25"/>
      <c r="E27" s="26"/>
      <c r="F27" s="24" t="s">
        <v>6</v>
      </c>
      <c r="G27" s="25"/>
      <c r="H27" s="25"/>
      <c r="I27" s="26"/>
    </row>
    <row r="28" spans="1:9" x14ac:dyDescent="0.25">
      <c r="A28" s="7">
        <v>51</v>
      </c>
      <c r="B28" s="5">
        <v>926</v>
      </c>
      <c r="C28" s="5">
        <v>99</v>
      </c>
      <c r="D28" s="5">
        <v>51</v>
      </c>
      <c r="E28" s="6">
        <f>17*60</f>
        <v>1020</v>
      </c>
      <c r="F28" s="24" t="s">
        <v>14</v>
      </c>
      <c r="G28" s="25"/>
      <c r="H28" s="25"/>
      <c r="I28" s="26"/>
    </row>
    <row r="29" spans="1:9" x14ac:dyDescent="0.25">
      <c r="A29" s="7">
        <v>52</v>
      </c>
      <c r="B29" s="5">
        <v>713</v>
      </c>
      <c r="C29" s="5">
        <v>76</v>
      </c>
      <c r="D29" s="5">
        <v>75</v>
      </c>
      <c r="E29" s="6">
        <f>12*60</f>
        <v>720</v>
      </c>
      <c r="F29" s="8">
        <v>691</v>
      </c>
      <c r="G29" s="5">
        <v>36</v>
      </c>
      <c r="H29" s="5">
        <v>41</v>
      </c>
      <c r="I29" s="6">
        <f>13*60</f>
        <v>780</v>
      </c>
    </row>
    <row r="30" spans="1:9" x14ac:dyDescent="0.25">
      <c r="A30" s="7">
        <v>53</v>
      </c>
      <c r="B30" s="5">
        <v>1250</v>
      </c>
      <c r="C30" s="5">
        <v>173</v>
      </c>
      <c r="D30" s="5">
        <v>41</v>
      </c>
      <c r="E30" s="6">
        <f>25*60</f>
        <v>1500</v>
      </c>
      <c r="F30" s="8">
        <v>676</v>
      </c>
      <c r="G30" s="5">
        <v>112</v>
      </c>
      <c r="H30" s="5">
        <v>22</v>
      </c>
      <c r="I30" s="6">
        <f>14*60</f>
        <v>840</v>
      </c>
    </row>
    <row r="31" spans="1:9" x14ac:dyDescent="0.25">
      <c r="A31" s="7">
        <v>55</v>
      </c>
      <c r="B31" s="5">
        <v>699</v>
      </c>
      <c r="C31" s="5">
        <v>118</v>
      </c>
      <c r="D31" s="5">
        <v>82</v>
      </c>
      <c r="E31" s="6">
        <f>14*60</f>
        <v>840</v>
      </c>
      <c r="F31" s="8">
        <v>649</v>
      </c>
      <c r="G31" s="5">
        <v>76</v>
      </c>
      <c r="H31" s="5">
        <v>102</v>
      </c>
      <c r="I31" s="6">
        <f>12*60</f>
        <v>720</v>
      </c>
    </row>
    <row r="32" spans="1:9" x14ac:dyDescent="0.25">
      <c r="A32" s="7">
        <v>70</v>
      </c>
      <c r="B32" s="24" t="s">
        <v>12</v>
      </c>
      <c r="C32" s="25"/>
      <c r="D32" s="25"/>
      <c r="E32" s="26"/>
      <c r="F32" s="24" t="s">
        <v>12</v>
      </c>
      <c r="G32" s="25"/>
      <c r="H32" s="25"/>
      <c r="I32" s="26"/>
    </row>
    <row r="33" spans="1:9" x14ac:dyDescent="0.25">
      <c r="A33" s="7">
        <v>90</v>
      </c>
      <c r="B33" s="5">
        <v>1554</v>
      </c>
      <c r="C33" s="5">
        <v>232</v>
      </c>
      <c r="D33" s="5">
        <v>33</v>
      </c>
      <c r="E33" s="6">
        <f>30*60</f>
        <v>1800</v>
      </c>
      <c r="F33" s="8">
        <v>1651</v>
      </c>
      <c r="G33" s="5">
        <v>260</v>
      </c>
      <c r="H33" s="5">
        <v>195</v>
      </c>
      <c r="I33" s="6">
        <f>30*60</f>
        <v>1800</v>
      </c>
    </row>
    <row r="34" spans="1:9" x14ac:dyDescent="0.25">
      <c r="A34" s="7">
        <v>91</v>
      </c>
      <c r="B34" s="5">
        <v>497</v>
      </c>
      <c r="C34" s="5">
        <v>81</v>
      </c>
      <c r="D34" s="5">
        <v>53</v>
      </c>
      <c r="E34" s="6">
        <f>11*60</f>
        <v>660</v>
      </c>
      <c r="F34" s="8">
        <v>1077</v>
      </c>
      <c r="G34" s="5">
        <v>105</v>
      </c>
      <c r="H34" s="5">
        <v>93</v>
      </c>
      <c r="I34" s="6">
        <f>20*60</f>
        <v>1200</v>
      </c>
    </row>
    <row r="35" spans="1:9" x14ac:dyDescent="0.25">
      <c r="A35" s="7">
        <v>91</v>
      </c>
      <c r="B35" s="13">
        <v>600</v>
      </c>
      <c r="C35" s="13">
        <v>51</v>
      </c>
      <c r="D35" s="13">
        <v>79</v>
      </c>
      <c r="E35" s="14">
        <f>13*60</f>
        <v>780</v>
      </c>
      <c r="F35" s="15"/>
      <c r="G35" s="13"/>
      <c r="H35" s="13"/>
      <c r="I35" s="14"/>
    </row>
    <row r="36" spans="1:9" x14ac:dyDescent="0.25">
      <c r="A36" s="7">
        <v>92</v>
      </c>
      <c r="B36" s="5">
        <v>589</v>
      </c>
      <c r="C36" s="5">
        <v>27</v>
      </c>
      <c r="D36" s="5">
        <v>113</v>
      </c>
      <c r="E36" s="6">
        <f>10*60</f>
        <v>600</v>
      </c>
      <c r="F36" s="24" t="s">
        <v>6</v>
      </c>
      <c r="G36" s="25"/>
      <c r="H36" s="25"/>
      <c r="I36" s="26"/>
    </row>
    <row r="37" spans="1:9" x14ac:dyDescent="0.25">
      <c r="A37" s="7">
        <v>92</v>
      </c>
      <c r="B37" s="13">
        <v>1019</v>
      </c>
      <c r="C37" s="13">
        <v>72</v>
      </c>
      <c r="D37" s="13">
        <v>187</v>
      </c>
      <c r="E37" s="14">
        <f>16*60</f>
        <v>960</v>
      </c>
      <c r="F37" s="15"/>
      <c r="G37" s="13"/>
      <c r="H37" s="13"/>
      <c r="I37" s="14"/>
    </row>
    <row r="41" spans="1:9" x14ac:dyDescent="0.25">
      <c r="B41" t="s">
        <v>16</v>
      </c>
    </row>
  </sheetData>
  <mergeCells count="23">
    <mergeCell ref="F28:I28"/>
    <mergeCell ref="F36:I36"/>
    <mergeCell ref="B32:E32"/>
    <mergeCell ref="F32:I32"/>
    <mergeCell ref="B10:E10"/>
    <mergeCell ref="F10:I10"/>
    <mergeCell ref="B17:E17"/>
    <mergeCell ref="F17:I17"/>
    <mergeCell ref="F11:I11"/>
    <mergeCell ref="F12:I12"/>
    <mergeCell ref="B23:E23"/>
    <mergeCell ref="F23:I23"/>
    <mergeCell ref="B24:E24"/>
    <mergeCell ref="F24:I24"/>
    <mergeCell ref="B27:E27"/>
    <mergeCell ref="F27:I27"/>
    <mergeCell ref="F25:I25"/>
    <mergeCell ref="F26:I26"/>
    <mergeCell ref="A1:I1"/>
    <mergeCell ref="F2:I2"/>
    <mergeCell ref="B2:E2"/>
    <mergeCell ref="B4:E4"/>
    <mergeCell ref="F4:I4"/>
  </mergeCells>
  <conditionalFormatting sqref="D1:D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:H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CBDDAFC2DE2E41BE34D478308BD021" ma:contentTypeVersion="11" ma:contentTypeDescription="Vytvoří nový dokument" ma:contentTypeScope="" ma:versionID="80e6c5b128b2c637677b56172d752701">
  <xsd:schema xmlns:xsd="http://www.w3.org/2001/XMLSchema" xmlns:xs="http://www.w3.org/2001/XMLSchema" xmlns:p="http://schemas.microsoft.com/office/2006/metadata/properties" xmlns:ns2="262a9875-b136-479e-9b95-37801aef0326" xmlns:ns3="9d911688-5e0d-4a3c-b532-0d6968e058b8" targetNamespace="http://schemas.microsoft.com/office/2006/metadata/properties" ma:root="true" ma:fieldsID="a312a16540f3644908233953bf5d09c8" ns2:_="" ns3:_="">
    <xsd:import namespace="262a9875-b136-479e-9b95-37801aef0326"/>
    <xsd:import namespace="9d911688-5e0d-4a3c-b532-0d6968e058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9875-b136-479e-9b95-37801aef03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11688-5e0d-4a3c-b532-0d6968e058b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9CBA89-A726-4DB1-A8F5-FE8BF0731971}"/>
</file>

<file path=customXml/itemProps2.xml><?xml version="1.0" encoding="utf-8"?>
<ds:datastoreItem xmlns:ds="http://schemas.openxmlformats.org/officeDocument/2006/customXml" ds:itemID="{34EBA7A6-9DA3-4E72-8C56-EEDEA1F4DB7C}"/>
</file>

<file path=customXml/itemProps3.xml><?xml version="1.0" encoding="utf-8"?>
<ds:datastoreItem xmlns:ds="http://schemas.openxmlformats.org/officeDocument/2006/customXml" ds:itemID="{BFC42381-A75C-4CF5-A626-149D4B0AAF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rychlost</vt:lpstr>
      <vt:lpstr>jízdní doba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Genzer</dc:creator>
  <cp:lastModifiedBy>Turek</cp:lastModifiedBy>
  <cp:lastPrinted>2021-02-15T11:47:00Z</cp:lastPrinted>
  <dcterms:created xsi:type="dcterms:W3CDTF">2021-02-08T09:28:21Z</dcterms:created>
  <dcterms:modified xsi:type="dcterms:W3CDTF">2021-06-30T11:11:08Z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0x010100E1CBDDAFC2DE2E41BE34D478308BD021</vt:lpwstr>
  </property>
</Properties>
</file>